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60" windowHeight="718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Blad1!$A$1:$L$75</definedName>
  </definedNames>
  <calcPr calcId="145621"/>
</workbook>
</file>

<file path=xl/calcChain.xml><?xml version="1.0" encoding="utf-8"?>
<calcChain xmlns="http://schemas.openxmlformats.org/spreadsheetml/2006/main">
  <c r="K21" i="1" l="1"/>
  <c r="K20" i="1"/>
  <c r="K19" i="1"/>
  <c r="K26" i="1" l="1"/>
  <c r="K27" i="1"/>
  <c r="N68" i="1"/>
  <c r="K68" i="1" s="1"/>
  <c r="N56" i="1"/>
  <c r="N57" i="1"/>
  <c r="N41" i="1"/>
  <c r="K41" i="1" s="1"/>
  <c r="N42" i="1"/>
  <c r="K42" i="1" s="1"/>
  <c r="N34" i="1"/>
  <c r="K34" i="1" s="1"/>
  <c r="N35" i="1"/>
  <c r="K35" i="1" s="1"/>
  <c r="N18" i="1"/>
  <c r="K18" i="1" s="1"/>
  <c r="K11" i="1" l="1"/>
  <c r="N72" i="1" l="1"/>
  <c r="K72" i="1" s="1"/>
  <c r="N71" i="1"/>
  <c r="K71" i="1" s="1"/>
  <c r="N70" i="1"/>
  <c r="K70" i="1" s="1"/>
  <c r="N69" i="1"/>
  <c r="K69" i="1" s="1"/>
  <c r="N67" i="1"/>
  <c r="K67" i="1" s="1"/>
  <c r="N60" i="1"/>
  <c r="K60" i="1" s="1"/>
  <c r="N59" i="1"/>
  <c r="K59" i="1" s="1"/>
  <c r="N58" i="1"/>
  <c r="K58" i="1" s="1"/>
  <c r="N55" i="1"/>
  <c r="K55" i="1" s="1"/>
  <c r="N54" i="1"/>
  <c r="K54" i="1" s="1"/>
  <c r="N49" i="1"/>
  <c r="K49" i="1" s="1"/>
  <c r="K50" i="1" s="1"/>
  <c r="N33" i="1"/>
  <c r="K33" i="1" s="1"/>
  <c r="N32" i="1"/>
  <c r="K32" i="1" s="1"/>
  <c r="N40" i="1"/>
  <c r="K40" i="1" s="1"/>
  <c r="K25" i="1"/>
  <c r="K24" i="1"/>
  <c r="K17" i="1"/>
  <c r="N16" i="1"/>
  <c r="K16" i="1" s="1"/>
  <c r="K15" i="1"/>
  <c r="K14" i="1"/>
  <c r="N13" i="1"/>
  <c r="K13" i="1" s="1"/>
  <c r="K12" i="1"/>
  <c r="K10" i="1"/>
  <c r="K9" i="1"/>
  <c r="K8" i="1"/>
  <c r="K7" i="1"/>
  <c r="K6" i="1"/>
  <c r="K61" i="1" l="1"/>
  <c r="K73" i="1"/>
  <c r="K36" i="1"/>
  <c r="K43" i="1"/>
  <c r="K28" i="1"/>
  <c r="K29" i="1" l="1"/>
  <c r="K37" i="1" s="1"/>
  <c r="K44" i="1" s="1"/>
  <c r="K51" i="1" s="1"/>
  <c r="K62" i="1" s="1"/>
  <c r="K74" i="1" s="1"/>
</calcChain>
</file>

<file path=xl/sharedStrings.xml><?xml version="1.0" encoding="utf-8"?>
<sst xmlns="http://schemas.openxmlformats.org/spreadsheetml/2006/main" count="264" uniqueCount="158">
  <si>
    <t>Urvalskriterier</t>
  </si>
  <si>
    <t>Strategiskt område</t>
  </si>
  <si>
    <t>Betyg</t>
  </si>
  <si>
    <t>Viktning EJFLU</t>
  </si>
  <si>
    <t>Viktning EHFF</t>
  </si>
  <si>
    <t>Viktning ERUF</t>
  </si>
  <si>
    <t>Viktning ESF</t>
  </si>
  <si>
    <t>Poäng</t>
  </si>
  <si>
    <t>Motivering</t>
  </si>
  <si>
    <t xml:space="preserve">Generella urvalskriterier </t>
  </si>
  <si>
    <t>Projektet bidrar till/är:</t>
  </si>
  <si>
    <t>Skapandet av nya arbetstillfällen</t>
  </si>
  <si>
    <t xml:space="preserve"> Ökad sysselsättning</t>
  </si>
  <si>
    <t xml:space="preserve">Projektplanen nämner att fler människor ska komma i arbete men det saknas en tydlighet i hur detta ska gå till </t>
  </si>
  <si>
    <t xml:space="preserve">Projektplanen beskriver att människor ska inkluderas, men det saknas en tydlighet i hur detta ska gå till </t>
  </si>
  <si>
    <t xml:space="preserve">Projektplanen beskriver att kunskapen om jämlikhet ska öka, men det saknas en tydlighet i hur detta ska gå till </t>
  </si>
  <si>
    <t>Utbyte stad land/ger fördelar till städer med &gt;20.000 invånare</t>
  </si>
  <si>
    <t>Aktiviteter planeras huvudsakligen i städer &gt; 20 000, eller det arbetas med utbyte mellan stad land och i städer &gt; 5 000 invånare</t>
  </si>
  <si>
    <t>Del av aktiviteterna äger rum i städer &gt; 20 000 invånare</t>
  </si>
  <si>
    <t>Städer behandlas ej</t>
  </si>
  <si>
    <t>Hållbar tillväxt</t>
  </si>
  <si>
    <t>Det står beskrivet i projektplan och handlingsplan hur detta förväntas åstadkommas, men det är otydligt och vagt</t>
  </si>
  <si>
    <t xml:space="preserve">Det finns en tydlig idé på vem som ska överta verksamheten/resultatet efter projektets slut och det finns en tydlig allmännytta i detta. </t>
  </si>
  <si>
    <t xml:space="preserve">Lokalt perspektiv </t>
  </si>
  <si>
    <t>Samarbete</t>
  </si>
  <si>
    <t>Nätverk</t>
  </si>
  <si>
    <t>Nyskapande och innovativt arbetssätt</t>
  </si>
  <si>
    <t>Projektet handlar om för området nya aktiviteter, kopierar en god idé rakt av, helt eller delvis.</t>
  </si>
  <si>
    <t>Det verkar inte vara en ny idé för området</t>
  </si>
  <si>
    <t>Trepartnerskap/Berör flera sektorer</t>
  </si>
  <si>
    <t xml:space="preserve">Trepartnerskapet är tydligt i genomförande och styrning av projektet. </t>
  </si>
  <si>
    <t>Trepartnerskapet är tydligt i styrning av projektet</t>
  </si>
  <si>
    <t>Trepartnerskapet syns huvudsakligen i finansieringen</t>
  </si>
  <si>
    <t>Det finns inget trepartnerskap</t>
  </si>
  <si>
    <t>Projektplanen beskriver att det förväntas uppnås det antal indikatorer som är nödvändigt för kostnaden</t>
  </si>
  <si>
    <t>Projektplanen beskriver att det förväntas uppnås indikatorer, men inte det antal som är nödvändigt för kostnaden.</t>
  </si>
  <si>
    <t>Inga indikatorer omnämns, eller det är omnämnt att indikatorer förväntas uppnås, men det är inte trovärdigt</t>
  </si>
  <si>
    <t>Summa</t>
  </si>
  <si>
    <r>
      <t xml:space="preserve"> Summa generella för insatsområde 5 &amp; 6 </t>
    </r>
    <r>
      <rPr>
        <sz val="9"/>
        <color theme="1"/>
        <rFont val="Calibri"/>
        <family val="2"/>
        <scheme val="minor"/>
      </rPr>
      <t>(”nya arbetstillfällen” och ”ökad sysselsättning” ingår ej som generella urvalskriterier för insatsområde 5 och 6)</t>
    </r>
  </si>
  <si>
    <t>Specifika urvalskriterier för Insatsområde 1: Entreprenörskap och Innovation</t>
  </si>
  <si>
    <t>Ökat antal innovationer, ökad konkurrenskraft och lönsamhet</t>
  </si>
  <si>
    <t>Ökat investeringskapital</t>
  </si>
  <si>
    <t>Omnämns ej eller är för otydligt och vagt</t>
  </si>
  <si>
    <t>Summa insatsområde 1</t>
  </si>
  <si>
    <t>Summa insatsområde 1 med generella urvalskriterier</t>
  </si>
  <si>
    <t>Specifika urvalskriterier för Insatsområde 2: Besöksnäringen</t>
  </si>
  <si>
    <t>Ökat antal besökare till verksamhetsområdet</t>
  </si>
  <si>
    <t>Antalet besökare förväntas ökar men endast i en smal målgrupp</t>
  </si>
  <si>
    <t>Antalet besökare förväntas inte öka</t>
  </si>
  <si>
    <t>Summa insatsområde 2</t>
  </si>
  <si>
    <t>Summa insatsområde 2 + generella urvalskriterier</t>
  </si>
  <si>
    <t>Specifika urvalskriterier för Insatsområde 3: Sociala innovationer och innovativa servicelösningar</t>
  </si>
  <si>
    <t>Summa insatsområde 3</t>
  </si>
  <si>
    <t>Summa insatsområde 3 med generella urvalskriterier</t>
  </si>
  <si>
    <t xml:space="preserve">Specifika urvalskriterier för Insatsområde 4: Boende och byggnation </t>
  </si>
  <si>
    <t>Ökad attraktivitet på landsbygden</t>
  </si>
  <si>
    <t>Projektet skapar nya boendelösningar</t>
  </si>
  <si>
    <t>Möjliggör kompetensutveckling kring olika boendeformer och metodutvecklar i samverkan med samarbetspartners</t>
  </si>
  <si>
    <t>Förstudiekaraktär: Kartläggning genom deltagande i nätverk och studerandet av tidigare projekt inom området</t>
  </si>
  <si>
    <t>Summa insatsområde 4</t>
  </si>
  <si>
    <t>Summa insatsområde 4 med generella urvalskriterier</t>
  </si>
  <si>
    <t xml:space="preserve">Specifika urvalskriterier för Insatsområde 5: Infrastruktur och resande </t>
  </si>
  <si>
    <t>Ökad tillväxtpotential genom ökad service på landsbygden.</t>
  </si>
  <si>
    <t>Metodutvecklar i samarbete med andra aktörer</t>
  </si>
  <si>
    <t>En mer koldioxidsnål ekonomi</t>
  </si>
  <si>
    <t>Underlättar för mobilitet med mindre utsläpp</t>
  </si>
  <si>
    <t>Ökad sysselsättning</t>
  </si>
  <si>
    <t>Summa insatsområde 5</t>
  </si>
  <si>
    <t>Summa insatsområde 5 med generella urvalskriterier</t>
  </si>
  <si>
    <t xml:space="preserve">Specifika urvalskriterier för Insatsområde 6: Samhällsutveckling och byutveckling </t>
  </si>
  <si>
    <t>Ökad tillväxtpotential genom ökade möten på landsbygden</t>
  </si>
  <si>
    <t>Skapar eller utvecklar mötesplatser. Det finns en tydlig beskrivning på hur detta direkt förväntas öka tillväxten i området.</t>
  </si>
  <si>
    <t>Skapar eller utvecklar mötesplatser. En tydlighet i hur detta i förlängningen ska öka tillväxten i området.</t>
  </si>
  <si>
    <t>Ökad jämlikhet</t>
  </si>
  <si>
    <t>Projektet har en klar strategi/handlingsplan hur området ska utvecklas och kompetens om detta finns i projektet</t>
  </si>
  <si>
    <t>Projektet har en klar strategi/handlingsplan hur området ska utvecklas men kompetens om detta finns inte projektet</t>
  </si>
  <si>
    <t>Projektet har en idé om hur området ska utvecklas men kompetens om detta finns inte projektet</t>
  </si>
  <si>
    <t>Ökat antal sociala innovationer</t>
  </si>
  <si>
    <t>Skapar eller utvecklar sociala innovationer. Det finns en tydlig beskrivning på hur detta direkt förväntas öka tillväxten i området.</t>
  </si>
  <si>
    <t>Skapar eller utvecklar sociala innovationer. En tydlighet i hur detta i förlängningen ska öka tillväxten i området.</t>
  </si>
  <si>
    <t>Summa insatsområde 6</t>
  </si>
  <si>
    <t>Summa insatsområde 6 med generella urvalskriterier</t>
  </si>
  <si>
    <t>Insattsområde 5 eller 6</t>
  </si>
  <si>
    <t>Nya arbetstillfällen skapas genom projektet, tydligt hur många i förhållande till budget och hur mätningen ska gå till. T.ex. nya företag eller fler arbetstillfällen i befintliga företag.</t>
  </si>
  <si>
    <t xml:space="preserve">Människor som tidigare varit icke förvärvsarbetande kommer i arbete genom projektet och tydligt hur många i förhållande till budget. </t>
  </si>
  <si>
    <t>Jämlikhet</t>
  </si>
  <si>
    <t>Social inkludering</t>
  </si>
  <si>
    <t>Projektet ger jämlikhet mellan grupper, personer, åldrar och förutsättningar   Det står tydligt beskrivet hur detta förväntas åstadkommas och det finns kompetens i projektet runt detta tema. Målet står i relation till budget</t>
  </si>
  <si>
    <t>Det står tydligt beskrivet hur hållbar tillväxt skall åstadkommas under projekttiden samt vilken kompetens som finns i projektet runt detta tema. Målet står i relation till budget</t>
  </si>
  <si>
    <t>Det står tydligt och konkret beskrivet i projektplan och handlingsplan hur detta förväntas åstadkommas. Målet står i relation till budget</t>
  </si>
  <si>
    <t>Det finns en tydlig plan på hur lärande ska ske och hur resultat av detta ska överlämnas och till vem. Aktören som förväntas ta över resultaten är en viktig aktör i genomförande/styrgrupp/liknande och uppvisar klar allmännytta bakom engagemanget i projektet</t>
  </si>
  <si>
    <t xml:space="preserve">Tydligt vilka lokala aktörer som arbetat med att ta fram projektplanen. Det framgår hur medverkan skett och med vilket mandat. </t>
  </si>
  <si>
    <t xml:space="preserve">Tydligt hur projektet samarbetar med andra aktörer </t>
  </si>
  <si>
    <t>Tydligt att projektet handlar om nya aktiviteter och metodutveckling för området , samt nya arbetssätt som kan överföras till andra</t>
  </si>
  <si>
    <t>Projektet kopiera goda idéer från andra och utvecklar dem vidare</t>
  </si>
  <si>
    <t>Det är tydligt hur deltagande företag skapar innovationer, ökar sin konkurrenskraft och sin lönsamhet i förhållande till budget. Det finns en samverkan med Forskning och Utveckling.</t>
  </si>
  <si>
    <t>Det är tydligt hur nytt finansieringskapital ska tas fram för att förverkliga inovationer i förhållande till budget.</t>
  </si>
  <si>
    <t>Det är tydligt hur besökare i området förväntas öka i relation till budget. Målgruppen är mycket bred.</t>
  </si>
  <si>
    <t>Tydligt hur projektet genom att underlätta mobilitet ökar tillväxten i området.</t>
  </si>
  <si>
    <t xml:space="preserve">Landsbygdsutveckling </t>
  </si>
  <si>
    <t xml:space="preserve">Bygdeutveckling genom samverkan land och stad. Skapar eller utvecklar gemensamma strategier och nätverk för området </t>
  </si>
  <si>
    <t>Det står tydligt beskrivet i projektplan och handlingsplan hur detta förväntas åstadkommas och det finns kompetens i projektet kring detta tema.</t>
  </si>
  <si>
    <t>Projektplanen beskriver tydligt hur det ska öka utbytet mellan stad och land och därigenom stärka båda genom samverkan.</t>
  </si>
  <si>
    <t>Skydd av miljön samt anpassning till klimatförändringar</t>
  </si>
  <si>
    <t>Det står beskrivet i projektplan och handlingsplan hur detta förväntas åstadkommas.</t>
  </si>
  <si>
    <t xml:space="preserve">Kostnadseffektivt </t>
  </si>
  <si>
    <t>Hållbar resursanvändning</t>
  </si>
  <si>
    <t>Det är tydlig hur projektet uppnår hållbar resursanvändning i förhållande till budget.</t>
  </si>
  <si>
    <t>Kompetensutveckling</t>
  </si>
  <si>
    <t>Det är vagt beskrivet hur kompetensutveckling bedrivs.</t>
  </si>
  <si>
    <t>Det bedrivs kompetensutveckling i projektet.</t>
  </si>
  <si>
    <t>Det är tydligt hur kompetensutveckling drivs i projektet och hur det når deltagarna. Kostnaden står i relation till budget.</t>
  </si>
  <si>
    <t>Det är vagt beskrivet hur resursanvändningen ser ut.</t>
  </si>
  <si>
    <t>Projektets resursanvändning är hållbar.</t>
  </si>
  <si>
    <t>Nya arbetstillfällen skapas genom projektet, tydligt hur många i förhållande till budget. T.ex. nya företag eller fler arbetstillfällen i befintliga företag.</t>
  </si>
  <si>
    <t>Projektplanen beskriver hur nya arbetstillfällen skapas genom projektet, tillräckligt många i förhållande till budget</t>
  </si>
  <si>
    <t xml:space="preserve">Människor som tidigare varit icke förvärvsarbetande kommer i arbete genom projektet, tillräckligt många i förhållande till budget. </t>
  </si>
  <si>
    <t>Hållbarhet över tid.</t>
  </si>
  <si>
    <t>Det finns en idé på vem som ska överta verksamheten/resultatet efter projektets slut och det finns en tydlig allmännytta i detta, men det är oklart om det är realistiskt att aktören har kapacitet/kompetens för detta.</t>
  </si>
  <si>
    <t>Tydligt vilka lokala aktörerer som kommer att delta i projektet</t>
  </si>
  <si>
    <t>Räkar upp möjliga lokala aktörer</t>
  </si>
  <si>
    <t>Inget samarbete med lokala aktörer</t>
  </si>
  <si>
    <t>Tydligt hur Projektet nätverkar med andra aktörer.</t>
  </si>
  <si>
    <t>Beskrivet hur projektet nätverkar med andra aktörer</t>
  </si>
  <si>
    <t>Projektet tänker nätverka med andra aktörer</t>
  </si>
  <si>
    <t>Det finns ingen plan för nätverkande</t>
  </si>
  <si>
    <t>Beskrivet hur projektet samarbetar med andra aktörer</t>
  </si>
  <si>
    <t>Projektet tänker samarbetar med andra aktörer</t>
  </si>
  <si>
    <t>Det finns ingen plan för samarbete</t>
  </si>
  <si>
    <t xml:space="preserve">Innovation och konkurrenskraft saknas hos deltagande entreprenörer </t>
  </si>
  <si>
    <t>Deltagande entreprenörer skapar innovationer, ökar sin konkurrenskraft och sin lönsamhet i förhållande till budget.</t>
  </si>
  <si>
    <t>Det är tydligt hur deltagande entreprenörer skapar innovationer, ökar sin konkurrenskraft och sin lönsamhet i förhållande till budget.</t>
  </si>
  <si>
    <t>Det är tydligt hur deltagande entreprenörer skapar innovationer, ökar sin konkurrenskraft och sin lönsamhet i förhållande till budget. Det finns en samverkan med Forskning och Utveckling.</t>
  </si>
  <si>
    <t>Det finns en idé om hur nytt finansieringskapital ska tas fram.</t>
  </si>
  <si>
    <t>Det finns en plan på hur nytt finansieringskapital skall tas fram.</t>
  </si>
  <si>
    <t>Omnämns ej.</t>
  </si>
  <si>
    <t>Antalet besökare förväntas öka till området.</t>
  </si>
  <si>
    <t>Omnämns ej eller är för otydligt och vagt.</t>
  </si>
  <si>
    <t>Projektplanen beskriver hur tillräckligt antal nya arbetstillfällen skapas men som ett långsigtigt resultat</t>
  </si>
  <si>
    <t>Kartläggning genom studerande av tidigare projekt inom området och/eller pilotprojekt</t>
  </si>
  <si>
    <t>Projektplanen beskriver tydligt måluppfyllelsen i indikatorer för att skapa mervärden i lokalsamhället.</t>
  </si>
  <si>
    <t>Det finns ingen idé om en fortsättning efter projektets slut.</t>
  </si>
  <si>
    <t>Bilaga 6, version 2</t>
  </si>
  <si>
    <t>Projektplanen beskriver hur tillräckligt antal nya arbetstillfällen skapas men som ett långsiktigt resultat</t>
  </si>
  <si>
    <t>Ej omnämt</t>
  </si>
  <si>
    <t>De samarbetar med fritidsledarna, LLUH, Hallifornia, ungdomar</t>
  </si>
  <si>
    <t xml:space="preserve">De kommer att vara både i staden och på landet med sina aktiviteter. </t>
  </si>
  <si>
    <t>Omnämns ej</t>
  </si>
  <si>
    <t>Genom projektet lär sig killarna att driva ett projekt och i förlängningen ges de en chans att komma in på arbetsmarknaden, långsiktigt.</t>
  </si>
  <si>
    <t>Det är en bred målgrupp som killarna vänder sig till då de är på olika mötesplatser i Varbergs kommun. De skapar möjlighet till möten.</t>
  </si>
  <si>
    <t>De kommer få en möjlighet till att öka sin kunskap i ämnet i kurserna, genom att de får nya perspektiv, metoder och verktyg för att skapa film.</t>
  </si>
  <si>
    <t xml:space="preserve">Omnämns ej. </t>
  </si>
  <si>
    <t xml:space="preserve">Vi hoppas att ungdomarna fortsätter att göra roliga saker utomhus med den nya kunskapen de fått. Fritidsledarna är dessutom med och stöttar ungdomarna i projektet samt efter projekttidens slut. </t>
  </si>
  <si>
    <t>De samarbetar med fritidsledarna, LLUH, Hallifornia.</t>
  </si>
  <si>
    <t xml:space="preserve">Det är nyskapande, vi känner inte till något annat liknande projekt. Idén kan metodutvecklas och fler kan ta efter. </t>
  </si>
  <si>
    <t xml:space="preserve">I förhållande till budget ger det mycket mervärde, de når väldigt många i kommunen. Samt att de har en youtube-kanal där de kan nå ut globalt. </t>
  </si>
  <si>
    <t>De skapar innovationer och ökar sin konkuresnkraft. Det är ett litet projekt så svårt att det blir tydligt.</t>
  </si>
  <si>
    <t>Det är tydligt beskrivet genom att ungdomarna driver projektet, de är både i staden och på landet samt får utbildning som är relevant för projektet.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</si>
</sst>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0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  <fill>
      <patternFill patternType="lightUp">
        <fgColor rgb="FF000000"/>
        <bgColor rgb="FF9EC0C9"/>
      </patternFill>
    </fill>
    <fill>
      <patternFill patternType="lightUp">
        <fgColor rgb="FF000000"/>
        <bgColor rgb="FFCCD1C0"/>
      </patternFill>
    </fill>
    <fill>
      <patternFill patternType="lightUp">
        <fgColor rgb="FF000000"/>
        <bgColor rgb="FFBDCED2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right" vertical="center"/>
    </xf>
    <xf numFmtId="0" fontId="5" fillId="6" borderId="13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right" vertical="center" wrapText="1"/>
    </xf>
    <xf numFmtId="0" fontId="5" fillId="6" borderId="12" xfId="0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22" zoomScale="90" zoomScaleNormal="90" workbookViewId="0">
      <selection activeCell="L30" sqref="L30"/>
    </sheetView>
  </sheetViews>
  <sheetFormatPr defaultRowHeight="14.4" x14ac:dyDescent="0.3"/>
  <cols>
    <col min="1" max="1" width="24.88671875" customWidth="1"/>
    <col min="2" max="2" width="29.44140625" customWidth="1"/>
    <col min="3" max="4" width="29.109375" customWidth="1"/>
    <col min="5" max="5" width="26.44140625" customWidth="1"/>
    <col min="6" max="6" width="6.44140625" style="46" customWidth="1"/>
    <col min="7" max="7" width="8.109375" style="46" hidden="1" customWidth="1"/>
    <col min="8" max="8" width="9" style="46" hidden="1" customWidth="1"/>
    <col min="9" max="9" width="9" style="46" customWidth="1"/>
    <col min="10" max="10" width="8.88671875" style="46" hidden="1" customWidth="1"/>
    <col min="11" max="11" width="7.5546875" style="46" customWidth="1"/>
    <col min="12" max="12" width="36.88671875" style="46" customWidth="1"/>
  </cols>
  <sheetData>
    <row r="1" spans="1:14" s="62" customFormat="1" ht="17.25" customHeight="1" thickBot="1" x14ac:dyDescent="0.3">
      <c r="F1" s="63"/>
      <c r="G1" s="63"/>
      <c r="H1" s="63"/>
      <c r="I1" s="63"/>
      <c r="J1" s="63"/>
      <c r="K1" s="63"/>
      <c r="L1" s="64" t="s">
        <v>142</v>
      </c>
    </row>
    <row r="2" spans="1:14" ht="19.5" thickBot="1" x14ac:dyDescent="0.3">
      <c r="A2" s="70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4" x14ac:dyDescent="0.3">
      <c r="A3" s="1" t="s">
        <v>0</v>
      </c>
      <c r="B3" s="73">
        <v>5</v>
      </c>
      <c r="C3" s="73">
        <v>3</v>
      </c>
      <c r="D3" s="73">
        <v>1</v>
      </c>
      <c r="E3" s="73">
        <v>0</v>
      </c>
      <c r="F3" s="73" t="s">
        <v>2</v>
      </c>
      <c r="G3" s="75" t="s">
        <v>3</v>
      </c>
      <c r="H3" s="75" t="s">
        <v>4</v>
      </c>
      <c r="I3" s="75" t="s">
        <v>5</v>
      </c>
      <c r="J3" s="75" t="s">
        <v>6</v>
      </c>
      <c r="K3" s="73" t="s">
        <v>7</v>
      </c>
      <c r="L3" s="77" t="s">
        <v>8</v>
      </c>
    </row>
    <row r="4" spans="1:14" ht="15" thickBot="1" x14ac:dyDescent="0.35">
      <c r="A4" s="2" t="s">
        <v>1</v>
      </c>
      <c r="B4" s="74"/>
      <c r="C4" s="74"/>
      <c r="D4" s="74"/>
      <c r="E4" s="74"/>
      <c r="F4" s="74"/>
      <c r="G4" s="76"/>
      <c r="H4" s="76"/>
      <c r="I4" s="76"/>
      <c r="J4" s="76"/>
      <c r="K4" s="74"/>
      <c r="L4" s="78"/>
    </row>
    <row r="5" spans="1:14" ht="15" thickBot="1" x14ac:dyDescent="0.35">
      <c r="A5" s="3" t="s">
        <v>10</v>
      </c>
      <c r="B5" s="4"/>
      <c r="C5" s="4" t="s">
        <v>82</v>
      </c>
      <c r="D5" s="17">
        <v>0</v>
      </c>
      <c r="E5" s="4"/>
      <c r="F5" s="17"/>
      <c r="G5" s="17">
        <v>0</v>
      </c>
      <c r="H5" s="17">
        <v>0</v>
      </c>
      <c r="I5" s="17">
        <v>0</v>
      </c>
      <c r="J5" s="17">
        <v>1</v>
      </c>
      <c r="K5" s="17"/>
      <c r="L5" s="18"/>
    </row>
    <row r="6" spans="1:14" ht="63" thickBot="1" x14ac:dyDescent="0.35">
      <c r="A6" s="5" t="s">
        <v>11</v>
      </c>
      <c r="B6" s="6" t="s">
        <v>114</v>
      </c>
      <c r="C6" s="7" t="s">
        <v>115</v>
      </c>
      <c r="D6" s="6" t="s">
        <v>143</v>
      </c>
      <c r="E6" s="7" t="s">
        <v>137</v>
      </c>
      <c r="F6" s="20">
        <v>1</v>
      </c>
      <c r="G6" s="19">
        <v>14</v>
      </c>
      <c r="H6" s="20">
        <v>14</v>
      </c>
      <c r="I6" s="19">
        <v>14</v>
      </c>
      <c r="J6" s="20">
        <v>1</v>
      </c>
      <c r="K6" s="19">
        <f>F6*N6</f>
        <v>14</v>
      </c>
      <c r="L6" s="20" t="s">
        <v>148</v>
      </c>
      <c r="N6">
        <v>14</v>
      </c>
    </row>
    <row r="7" spans="1:14" ht="48.6" thickBot="1" x14ac:dyDescent="0.35">
      <c r="A7" s="5" t="s">
        <v>12</v>
      </c>
      <c r="B7" s="6" t="s">
        <v>84</v>
      </c>
      <c r="C7" s="7" t="s">
        <v>116</v>
      </c>
      <c r="D7" s="6" t="s">
        <v>13</v>
      </c>
      <c r="E7" s="7" t="s">
        <v>137</v>
      </c>
      <c r="F7" s="20">
        <v>0</v>
      </c>
      <c r="G7" s="19">
        <v>5</v>
      </c>
      <c r="H7" s="20">
        <v>5</v>
      </c>
      <c r="I7" s="19">
        <v>4</v>
      </c>
      <c r="J7" s="20">
        <v>12</v>
      </c>
      <c r="K7" s="19">
        <f t="shared" ref="K7:K12" si="0">F7*N7</f>
        <v>0</v>
      </c>
      <c r="L7" s="20" t="s">
        <v>144</v>
      </c>
      <c r="N7">
        <v>4</v>
      </c>
    </row>
    <row r="8" spans="1:14" ht="63" thickBot="1" x14ac:dyDescent="0.35">
      <c r="A8" s="5" t="s">
        <v>86</v>
      </c>
      <c r="B8" s="6" t="s">
        <v>101</v>
      </c>
      <c r="C8" s="7" t="s">
        <v>104</v>
      </c>
      <c r="D8" s="6" t="s">
        <v>14</v>
      </c>
      <c r="E8" s="7" t="s">
        <v>137</v>
      </c>
      <c r="F8" s="20">
        <v>3</v>
      </c>
      <c r="G8" s="19">
        <v>4</v>
      </c>
      <c r="H8" s="20">
        <v>4</v>
      </c>
      <c r="I8" s="19">
        <v>3</v>
      </c>
      <c r="J8" s="20">
        <v>12</v>
      </c>
      <c r="K8" s="19">
        <f t="shared" si="0"/>
        <v>9</v>
      </c>
      <c r="L8" s="20" t="s">
        <v>149</v>
      </c>
      <c r="N8">
        <v>3</v>
      </c>
    </row>
    <row r="9" spans="1:14" ht="78.599999999999994" thickBot="1" x14ac:dyDescent="0.35">
      <c r="A9" s="8" t="s">
        <v>85</v>
      </c>
      <c r="B9" s="9" t="s">
        <v>87</v>
      </c>
      <c r="C9" s="7" t="s">
        <v>104</v>
      </c>
      <c r="D9" s="9" t="s">
        <v>15</v>
      </c>
      <c r="E9" s="7" t="s">
        <v>137</v>
      </c>
      <c r="F9" s="22">
        <v>3</v>
      </c>
      <c r="G9" s="21">
        <v>4</v>
      </c>
      <c r="H9" s="22">
        <v>4</v>
      </c>
      <c r="I9" s="21">
        <v>3</v>
      </c>
      <c r="J9" s="22">
        <v>10</v>
      </c>
      <c r="K9" s="21">
        <f t="shared" si="0"/>
        <v>9</v>
      </c>
      <c r="L9" s="22" t="s">
        <v>150</v>
      </c>
      <c r="N9">
        <v>3</v>
      </c>
    </row>
    <row r="10" spans="1:14" ht="60.6" thickBot="1" x14ac:dyDescent="0.35">
      <c r="A10" s="12" t="s">
        <v>20</v>
      </c>
      <c r="B10" s="13" t="s">
        <v>88</v>
      </c>
      <c r="C10" s="7" t="s">
        <v>104</v>
      </c>
      <c r="D10" s="13" t="s">
        <v>21</v>
      </c>
      <c r="E10" s="7" t="s">
        <v>137</v>
      </c>
      <c r="F10" s="25">
        <v>0</v>
      </c>
      <c r="G10" s="24">
        <v>4</v>
      </c>
      <c r="H10" s="25">
        <v>4</v>
      </c>
      <c r="I10" s="24">
        <v>3</v>
      </c>
      <c r="J10" s="25">
        <v>5</v>
      </c>
      <c r="K10" s="24">
        <f t="shared" si="0"/>
        <v>0</v>
      </c>
      <c r="L10" s="25" t="s">
        <v>147</v>
      </c>
      <c r="N10">
        <v>3</v>
      </c>
    </row>
    <row r="11" spans="1:14" ht="48.6" thickBot="1" x14ac:dyDescent="0.35">
      <c r="A11" s="5" t="s">
        <v>103</v>
      </c>
      <c r="B11" s="13" t="s">
        <v>89</v>
      </c>
      <c r="C11" s="7" t="s">
        <v>104</v>
      </c>
      <c r="D11" s="6" t="s">
        <v>21</v>
      </c>
      <c r="E11" s="7" t="s">
        <v>137</v>
      </c>
      <c r="F11" s="20">
        <v>0</v>
      </c>
      <c r="G11" s="19">
        <v>8</v>
      </c>
      <c r="H11" s="20">
        <v>8</v>
      </c>
      <c r="I11" s="19">
        <v>6</v>
      </c>
      <c r="J11" s="20">
        <v>2</v>
      </c>
      <c r="K11" s="19">
        <f t="shared" si="0"/>
        <v>0</v>
      </c>
      <c r="L11" s="20" t="s">
        <v>151</v>
      </c>
      <c r="N11">
        <v>6</v>
      </c>
    </row>
    <row r="12" spans="1:14" ht="96.6" thickBot="1" x14ac:dyDescent="0.35">
      <c r="A12" s="5" t="s">
        <v>117</v>
      </c>
      <c r="B12" s="14" t="s">
        <v>90</v>
      </c>
      <c r="C12" s="15" t="s">
        <v>22</v>
      </c>
      <c r="D12" s="14" t="s">
        <v>118</v>
      </c>
      <c r="E12" s="15" t="s">
        <v>141</v>
      </c>
      <c r="F12" s="27">
        <v>3</v>
      </c>
      <c r="G12" s="26">
        <v>5</v>
      </c>
      <c r="H12" s="27">
        <v>5</v>
      </c>
      <c r="I12" s="26">
        <v>5</v>
      </c>
      <c r="J12" s="27">
        <v>7</v>
      </c>
      <c r="K12" s="26">
        <f t="shared" si="0"/>
        <v>15</v>
      </c>
      <c r="L12" s="20" t="s">
        <v>152</v>
      </c>
      <c r="N12">
        <v>5</v>
      </c>
    </row>
    <row r="13" spans="1:14" ht="48.6" thickBot="1" x14ac:dyDescent="0.35">
      <c r="A13" s="3" t="s">
        <v>23</v>
      </c>
      <c r="B13" s="14" t="s">
        <v>91</v>
      </c>
      <c r="C13" s="15" t="s">
        <v>119</v>
      </c>
      <c r="D13" s="14" t="s">
        <v>120</v>
      </c>
      <c r="E13" s="15" t="s">
        <v>121</v>
      </c>
      <c r="F13" s="27">
        <v>3</v>
      </c>
      <c r="G13" s="26">
        <v>9</v>
      </c>
      <c r="H13" s="27">
        <v>9</v>
      </c>
      <c r="I13" s="26">
        <v>8</v>
      </c>
      <c r="J13" s="27">
        <v>8</v>
      </c>
      <c r="K13" s="26">
        <f t="shared" ref="K13:K18" si="1">F13*N13</f>
        <v>24</v>
      </c>
      <c r="L13" s="20" t="s">
        <v>145</v>
      </c>
      <c r="N13">
        <f t="shared" ref="N13:N18" si="2">G13*$G$5+H13*$H$5+I13*$I$5+J13*$J$5</f>
        <v>8</v>
      </c>
    </row>
    <row r="14" spans="1:14" ht="31.5" customHeight="1" thickBot="1" x14ac:dyDescent="0.35">
      <c r="A14" s="5" t="s">
        <v>24</v>
      </c>
      <c r="B14" s="14" t="s">
        <v>92</v>
      </c>
      <c r="C14" s="15" t="s">
        <v>126</v>
      </c>
      <c r="D14" s="14" t="s">
        <v>127</v>
      </c>
      <c r="E14" s="15" t="s">
        <v>128</v>
      </c>
      <c r="F14" s="27">
        <v>3</v>
      </c>
      <c r="G14" s="26">
        <v>5</v>
      </c>
      <c r="H14" s="27">
        <v>5</v>
      </c>
      <c r="I14" s="26">
        <v>5</v>
      </c>
      <c r="J14" s="27">
        <v>7</v>
      </c>
      <c r="K14" s="26">
        <f t="shared" si="1"/>
        <v>15</v>
      </c>
      <c r="L14" s="20" t="s">
        <v>153</v>
      </c>
      <c r="N14">
        <v>5</v>
      </c>
    </row>
    <row r="15" spans="1:14" ht="30.75" customHeight="1" thickBot="1" x14ac:dyDescent="0.35">
      <c r="A15" s="5" t="s">
        <v>25</v>
      </c>
      <c r="B15" s="14" t="s">
        <v>122</v>
      </c>
      <c r="C15" s="15" t="s">
        <v>123</v>
      </c>
      <c r="D15" s="14" t="s">
        <v>124</v>
      </c>
      <c r="E15" s="15" t="s">
        <v>125</v>
      </c>
      <c r="F15" s="27">
        <v>3</v>
      </c>
      <c r="G15" s="26">
        <v>3</v>
      </c>
      <c r="H15" s="27">
        <v>3</v>
      </c>
      <c r="I15" s="26">
        <v>3</v>
      </c>
      <c r="J15" s="27">
        <v>7</v>
      </c>
      <c r="K15" s="26">
        <f t="shared" si="1"/>
        <v>9</v>
      </c>
      <c r="L15" s="20" t="s">
        <v>153</v>
      </c>
      <c r="N15">
        <v>3</v>
      </c>
    </row>
    <row r="16" spans="1:14" ht="62.4" customHeight="1" thickBot="1" x14ac:dyDescent="0.35">
      <c r="A16" s="5" t="s">
        <v>26</v>
      </c>
      <c r="B16" s="14" t="s">
        <v>93</v>
      </c>
      <c r="C16" s="15" t="s">
        <v>94</v>
      </c>
      <c r="D16" s="14" t="s">
        <v>27</v>
      </c>
      <c r="E16" s="15" t="s">
        <v>28</v>
      </c>
      <c r="F16" s="27">
        <v>5</v>
      </c>
      <c r="G16" s="26">
        <v>3</v>
      </c>
      <c r="H16" s="27">
        <v>3</v>
      </c>
      <c r="I16" s="26">
        <v>3</v>
      </c>
      <c r="J16" s="27">
        <v>3</v>
      </c>
      <c r="K16" s="26">
        <f t="shared" si="1"/>
        <v>15</v>
      </c>
      <c r="L16" s="20" t="s">
        <v>154</v>
      </c>
      <c r="N16">
        <f t="shared" si="2"/>
        <v>3</v>
      </c>
    </row>
    <row r="17" spans="1:14" ht="38.25" customHeight="1" thickBot="1" x14ac:dyDescent="0.35">
      <c r="A17" s="5" t="s">
        <v>29</v>
      </c>
      <c r="B17" s="14" t="s">
        <v>30</v>
      </c>
      <c r="C17" s="15" t="s">
        <v>31</v>
      </c>
      <c r="D17" s="14" t="s">
        <v>32</v>
      </c>
      <c r="E17" s="15" t="s">
        <v>33</v>
      </c>
      <c r="F17" s="27">
        <v>5</v>
      </c>
      <c r="G17" s="26">
        <v>5</v>
      </c>
      <c r="H17" s="27">
        <v>5</v>
      </c>
      <c r="I17" s="26">
        <v>5</v>
      </c>
      <c r="J17" s="27">
        <v>7</v>
      </c>
      <c r="K17" s="26">
        <f t="shared" si="1"/>
        <v>25</v>
      </c>
      <c r="L17" s="20" t="s">
        <v>153</v>
      </c>
      <c r="N17">
        <v>5</v>
      </c>
    </row>
    <row r="18" spans="1:14" ht="68.400000000000006" customHeight="1" thickBot="1" x14ac:dyDescent="0.35">
      <c r="A18" s="5" t="s">
        <v>105</v>
      </c>
      <c r="B18" s="14" t="s">
        <v>140</v>
      </c>
      <c r="C18" s="15" t="s">
        <v>34</v>
      </c>
      <c r="D18" s="14" t="s">
        <v>35</v>
      </c>
      <c r="E18" s="15" t="s">
        <v>36</v>
      </c>
      <c r="F18" s="27">
        <v>5</v>
      </c>
      <c r="G18" s="26">
        <v>8</v>
      </c>
      <c r="H18" s="27">
        <v>8</v>
      </c>
      <c r="I18" s="26">
        <v>7</v>
      </c>
      <c r="J18" s="27">
        <v>7</v>
      </c>
      <c r="K18" s="26">
        <f t="shared" si="1"/>
        <v>35</v>
      </c>
      <c r="L18" s="20" t="s">
        <v>155</v>
      </c>
      <c r="N18">
        <f t="shared" si="2"/>
        <v>7</v>
      </c>
    </row>
    <row r="19" spans="1:14" ht="55.5" customHeight="1" thickBot="1" x14ac:dyDescent="0.35">
      <c r="A19" s="10" t="s">
        <v>16</v>
      </c>
      <c r="B19" s="14" t="s">
        <v>102</v>
      </c>
      <c r="C19" s="7" t="s">
        <v>17</v>
      </c>
      <c r="D19" s="11" t="s">
        <v>18</v>
      </c>
      <c r="E19" s="7" t="s">
        <v>19</v>
      </c>
      <c r="F19" s="23">
        <v>5</v>
      </c>
      <c r="G19" s="19">
        <v>0</v>
      </c>
      <c r="H19" s="20">
        <v>0</v>
      </c>
      <c r="I19" s="19">
        <v>8</v>
      </c>
      <c r="J19" s="20">
        <v>0</v>
      </c>
      <c r="K19" s="19">
        <f>F19*N19</f>
        <v>40</v>
      </c>
      <c r="L19" s="56" t="s">
        <v>146</v>
      </c>
      <c r="N19">
        <v>8</v>
      </c>
    </row>
    <row r="20" spans="1:14" ht="16.2" thickBot="1" x14ac:dyDescent="0.35">
      <c r="A20" s="89" t="s">
        <v>37</v>
      </c>
      <c r="B20" s="90"/>
      <c r="C20" s="90"/>
      <c r="D20" s="90"/>
      <c r="E20" s="90"/>
      <c r="F20" s="91"/>
      <c r="G20" s="28">
        <v>77</v>
      </c>
      <c r="H20" s="28">
        <v>77</v>
      </c>
      <c r="I20" s="28">
        <v>77</v>
      </c>
      <c r="J20" s="28">
        <v>88</v>
      </c>
      <c r="K20" s="28">
        <f>SUM(K6:K19)</f>
        <v>210</v>
      </c>
      <c r="L20" s="28"/>
    </row>
    <row r="21" spans="1:14" ht="16.2" thickBot="1" x14ac:dyDescent="0.35">
      <c r="A21" s="89" t="s">
        <v>38</v>
      </c>
      <c r="B21" s="90"/>
      <c r="C21" s="90"/>
      <c r="D21" s="90"/>
      <c r="E21" s="90"/>
      <c r="F21" s="91"/>
      <c r="G21" s="68">
        <v>58</v>
      </c>
      <c r="H21" s="69"/>
      <c r="I21" s="69"/>
      <c r="J21" s="68">
        <v>75</v>
      </c>
      <c r="K21" s="68">
        <f xml:space="preserve"> IF(D5=5,SUM(K8:K18),SUM(K6:K19))</f>
        <v>210</v>
      </c>
      <c r="L21" s="68"/>
    </row>
    <row r="22" spans="1:14" s="61" customFormat="1" ht="16.2" thickBot="1" x14ac:dyDescent="0.35">
      <c r="A22" s="65"/>
      <c r="B22" s="65"/>
      <c r="C22" s="65"/>
      <c r="D22" s="65"/>
      <c r="E22" s="65"/>
      <c r="F22" s="66"/>
      <c r="G22" s="67"/>
      <c r="H22" s="67"/>
      <c r="I22" s="67"/>
      <c r="J22" s="67"/>
      <c r="K22" s="67"/>
      <c r="L22" s="67"/>
    </row>
    <row r="23" spans="1:14" ht="16.2" thickBot="1" x14ac:dyDescent="0.35">
      <c r="A23" s="82" t="s">
        <v>39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5"/>
    </row>
    <row r="24" spans="1:14" ht="72.599999999999994" thickBot="1" x14ac:dyDescent="0.35">
      <c r="A24" s="12" t="s">
        <v>40</v>
      </c>
      <c r="B24" s="13" t="s">
        <v>132</v>
      </c>
      <c r="C24" s="15" t="s">
        <v>131</v>
      </c>
      <c r="D24" s="13" t="s">
        <v>130</v>
      </c>
      <c r="E24" s="7" t="s">
        <v>129</v>
      </c>
      <c r="F24" s="25">
        <v>1</v>
      </c>
      <c r="G24" s="24">
        <v>11</v>
      </c>
      <c r="H24" s="25">
        <v>13</v>
      </c>
      <c r="I24" s="24">
        <v>12</v>
      </c>
      <c r="J24" s="25">
        <v>4</v>
      </c>
      <c r="K24" s="24">
        <f t="shared" ref="K24:K25" si="3">F24*N24</f>
        <v>12</v>
      </c>
      <c r="L24" s="25" t="s">
        <v>156</v>
      </c>
      <c r="N24">
        <v>12</v>
      </c>
    </row>
    <row r="25" spans="1:14" ht="48.6" thickBot="1" x14ac:dyDescent="0.35">
      <c r="A25" s="5" t="s">
        <v>41</v>
      </c>
      <c r="B25" s="6" t="s">
        <v>96</v>
      </c>
      <c r="C25" s="15" t="s">
        <v>134</v>
      </c>
      <c r="D25" s="14" t="s">
        <v>133</v>
      </c>
      <c r="E25" s="7" t="s">
        <v>42</v>
      </c>
      <c r="F25" s="20">
        <v>0</v>
      </c>
      <c r="G25" s="19">
        <v>2</v>
      </c>
      <c r="H25" s="20">
        <v>0</v>
      </c>
      <c r="I25" s="19">
        <v>1</v>
      </c>
      <c r="J25" s="20">
        <v>0</v>
      </c>
      <c r="K25" s="19">
        <f t="shared" si="3"/>
        <v>0</v>
      </c>
      <c r="L25" s="20" t="s">
        <v>147</v>
      </c>
      <c r="N25">
        <v>1</v>
      </c>
    </row>
    <row r="26" spans="1:14" ht="36.6" thickBot="1" x14ac:dyDescent="0.35">
      <c r="A26" s="5" t="s">
        <v>106</v>
      </c>
      <c r="B26" s="6" t="s">
        <v>107</v>
      </c>
      <c r="C26" s="15" t="s">
        <v>113</v>
      </c>
      <c r="D26" s="14" t="s">
        <v>112</v>
      </c>
      <c r="E26" s="7" t="s">
        <v>135</v>
      </c>
      <c r="F26" s="20">
        <v>0</v>
      </c>
      <c r="G26" s="19">
        <v>3</v>
      </c>
      <c r="H26" s="20">
        <v>3</v>
      </c>
      <c r="I26" s="19">
        <v>3</v>
      </c>
      <c r="J26" s="20">
        <v>2</v>
      </c>
      <c r="K26" s="19">
        <f t="shared" ref="K26:K27" si="4">F26*N26</f>
        <v>0</v>
      </c>
      <c r="L26" s="20" t="s">
        <v>147</v>
      </c>
      <c r="N26">
        <v>3</v>
      </c>
    </row>
    <row r="27" spans="1:14" ht="78.599999999999994" thickBot="1" x14ac:dyDescent="0.35">
      <c r="A27" s="5" t="s">
        <v>108</v>
      </c>
      <c r="B27" s="6" t="s">
        <v>111</v>
      </c>
      <c r="C27" s="15" t="s">
        <v>110</v>
      </c>
      <c r="D27" s="14" t="s">
        <v>109</v>
      </c>
      <c r="E27" s="7" t="s">
        <v>135</v>
      </c>
      <c r="F27" s="20">
        <v>5</v>
      </c>
      <c r="G27" s="19">
        <v>7</v>
      </c>
      <c r="H27" s="20">
        <v>7</v>
      </c>
      <c r="I27" s="19">
        <v>7</v>
      </c>
      <c r="J27" s="20">
        <v>6</v>
      </c>
      <c r="K27" s="19">
        <f t="shared" si="4"/>
        <v>35</v>
      </c>
      <c r="L27" s="20" t="s">
        <v>157</v>
      </c>
      <c r="N27">
        <v>7</v>
      </c>
    </row>
    <row r="28" spans="1:14" ht="16.2" thickBot="1" x14ac:dyDescent="0.35">
      <c r="A28" s="79" t="s">
        <v>43</v>
      </c>
      <c r="B28" s="80"/>
      <c r="C28" s="80"/>
      <c r="D28" s="80"/>
      <c r="E28" s="80"/>
      <c r="F28" s="81"/>
      <c r="G28" s="28">
        <v>23</v>
      </c>
      <c r="H28" s="28">
        <v>23</v>
      </c>
      <c r="I28" s="28">
        <v>23</v>
      </c>
      <c r="J28" s="28">
        <v>12</v>
      </c>
      <c r="K28" s="28">
        <f>SUM(K24:K27)</f>
        <v>47</v>
      </c>
      <c r="L28" s="28"/>
    </row>
    <row r="29" spans="1:14" ht="16.2" thickBot="1" x14ac:dyDescent="0.35">
      <c r="A29" s="79" t="s">
        <v>44</v>
      </c>
      <c r="B29" s="80"/>
      <c r="C29" s="80"/>
      <c r="D29" s="80"/>
      <c r="E29" s="80"/>
      <c r="F29" s="81"/>
      <c r="G29" s="53">
        <v>100</v>
      </c>
      <c r="H29" s="54">
        <v>100</v>
      </c>
      <c r="I29" s="54">
        <v>100</v>
      </c>
      <c r="J29" s="54">
        <v>100</v>
      </c>
      <c r="K29" s="54">
        <f>K21+K28</f>
        <v>257</v>
      </c>
      <c r="L29" s="54"/>
    </row>
    <row r="30" spans="1:14" ht="32.25" customHeight="1" thickBot="1" x14ac:dyDescent="0.35">
      <c r="A30" s="49"/>
      <c r="B30" s="50"/>
      <c r="C30" s="50"/>
      <c r="D30" s="50"/>
      <c r="E30" s="50"/>
      <c r="F30" s="47"/>
      <c r="G30" s="48"/>
      <c r="H30" s="48"/>
      <c r="I30" s="48"/>
      <c r="J30" s="48"/>
      <c r="K30" s="48"/>
      <c r="L30" s="48"/>
    </row>
    <row r="31" spans="1:14" ht="16.2" hidden="1" thickBot="1" x14ac:dyDescent="0.35">
      <c r="A31" s="82" t="s">
        <v>45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4"/>
    </row>
    <row r="32" spans="1:14" ht="36.6" hidden="1" thickBot="1" x14ac:dyDescent="0.35">
      <c r="A32" s="5" t="s">
        <v>46</v>
      </c>
      <c r="B32" s="6" t="s">
        <v>97</v>
      </c>
      <c r="C32" s="15" t="s">
        <v>136</v>
      </c>
      <c r="D32" s="13" t="s">
        <v>47</v>
      </c>
      <c r="E32" s="7" t="s">
        <v>48</v>
      </c>
      <c r="F32" s="20"/>
      <c r="G32" s="29">
        <v>10</v>
      </c>
      <c r="H32" s="30">
        <v>10</v>
      </c>
      <c r="I32" s="31"/>
      <c r="J32" s="32"/>
      <c r="K32" s="29">
        <f t="shared" ref="K32:K35" si="5">F32*N32</f>
        <v>0</v>
      </c>
      <c r="L32" s="30"/>
      <c r="N32">
        <f>G32*$G$5+H32*$H$5</f>
        <v>0</v>
      </c>
    </row>
    <row r="33" spans="1:14" ht="72.599999999999994" hidden="1" thickBot="1" x14ac:dyDescent="0.35">
      <c r="A33" s="5" t="s">
        <v>40</v>
      </c>
      <c r="B33" s="6" t="s">
        <v>95</v>
      </c>
      <c r="C33" s="15" t="s">
        <v>131</v>
      </c>
      <c r="D33" s="13" t="s">
        <v>130</v>
      </c>
      <c r="E33" s="7" t="s">
        <v>129</v>
      </c>
      <c r="F33" s="20"/>
      <c r="G33" s="29">
        <v>8</v>
      </c>
      <c r="H33" s="30">
        <v>8</v>
      </c>
      <c r="I33" s="31"/>
      <c r="J33" s="32"/>
      <c r="K33" s="29">
        <f t="shared" si="5"/>
        <v>0</v>
      </c>
      <c r="L33" s="30"/>
      <c r="N33">
        <f t="shared" ref="N33:N35" si="6">G33*$G$5+H33*$H$5</f>
        <v>0</v>
      </c>
    </row>
    <row r="34" spans="1:14" ht="36.6" hidden="1" thickBot="1" x14ac:dyDescent="0.35">
      <c r="A34" s="5" t="s">
        <v>106</v>
      </c>
      <c r="B34" s="6" t="s">
        <v>107</v>
      </c>
      <c r="C34" s="15" t="s">
        <v>113</v>
      </c>
      <c r="D34" s="14" t="s">
        <v>112</v>
      </c>
      <c r="E34" s="7" t="s">
        <v>135</v>
      </c>
      <c r="F34" s="20"/>
      <c r="G34" s="19">
        <v>3</v>
      </c>
      <c r="H34" s="20">
        <v>3</v>
      </c>
      <c r="I34" s="31"/>
      <c r="J34" s="32"/>
      <c r="K34" s="29">
        <f t="shared" si="5"/>
        <v>0</v>
      </c>
      <c r="L34" s="20"/>
      <c r="N34">
        <f t="shared" si="6"/>
        <v>0</v>
      </c>
    </row>
    <row r="35" spans="1:14" ht="48.6" hidden="1" thickBot="1" x14ac:dyDescent="0.35">
      <c r="A35" s="5" t="s">
        <v>108</v>
      </c>
      <c r="B35" s="6" t="s">
        <v>111</v>
      </c>
      <c r="C35" s="15" t="s">
        <v>110</v>
      </c>
      <c r="D35" s="14" t="s">
        <v>109</v>
      </c>
      <c r="E35" s="7" t="s">
        <v>135</v>
      </c>
      <c r="F35" s="20"/>
      <c r="G35" s="19">
        <v>2</v>
      </c>
      <c r="H35" s="20">
        <v>2</v>
      </c>
      <c r="I35" s="31"/>
      <c r="J35" s="32"/>
      <c r="K35" s="29">
        <f t="shared" si="5"/>
        <v>0</v>
      </c>
      <c r="L35" s="20"/>
      <c r="N35">
        <f t="shared" si="6"/>
        <v>0</v>
      </c>
    </row>
    <row r="36" spans="1:14" ht="17.25" hidden="1" customHeight="1" thickBot="1" x14ac:dyDescent="0.35">
      <c r="A36" s="86" t="s">
        <v>49</v>
      </c>
      <c r="B36" s="87"/>
      <c r="C36" s="87"/>
      <c r="D36" s="87"/>
      <c r="E36" s="87"/>
      <c r="F36" s="88"/>
      <c r="G36" s="33">
        <v>23</v>
      </c>
      <c r="H36" s="33">
        <v>23</v>
      </c>
      <c r="I36" s="34"/>
      <c r="J36" s="34"/>
      <c r="K36" s="33">
        <f>SUM(K32:K35)</f>
        <v>0</v>
      </c>
      <c r="L36" s="33"/>
    </row>
    <row r="37" spans="1:14" ht="16.2" hidden="1" thickBot="1" x14ac:dyDescent="0.35">
      <c r="A37" s="79" t="s">
        <v>50</v>
      </c>
      <c r="B37" s="80"/>
      <c r="C37" s="80"/>
      <c r="D37" s="80"/>
      <c r="E37" s="80"/>
      <c r="F37" s="81"/>
      <c r="G37" s="58">
        <v>100</v>
      </c>
      <c r="H37" s="58">
        <v>100</v>
      </c>
      <c r="I37" s="59"/>
      <c r="J37" s="59"/>
      <c r="K37" s="58">
        <f>K36+K29</f>
        <v>257</v>
      </c>
      <c r="L37" s="58"/>
    </row>
    <row r="38" spans="1:14" s="61" customFormat="1" ht="30" hidden="1" customHeight="1" thickBot="1" x14ac:dyDescent="0.35">
      <c r="A38" s="60"/>
      <c r="B38" s="60"/>
      <c r="C38" s="60"/>
      <c r="D38" s="60"/>
      <c r="E38" s="60"/>
      <c r="F38" s="52"/>
      <c r="G38" s="52"/>
      <c r="H38" s="52"/>
      <c r="I38" s="52"/>
      <c r="J38" s="52"/>
      <c r="K38" s="52"/>
      <c r="L38" s="52"/>
    </row>
    <row r="39" spans="1:14" ht="16.2" hidden="1" thickBot="1" x14ac:dyDescent="0.35">
      <c r="A39" s="82" t="s">
        <v>51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5"/>
    </row>
    <row r="40" spans="1:14" ht="72.599999999999994" hidden="1" thickBot="1" x14ac:dyDescent="0.35">
      <c r="A40" s="5" t="s">
        <v>40</v>
      </c>
      <c r="B40" s="6" t="s">
        <v>95</v>
      </c>
      <c r="C40" s="15" t="s">
        <v>131</v>
      </c>
      <c r="D40" s="13" t="s">
        <v>130</v>
      </c>
      <c r="E40" s="7" t="s">
        <v>129</v>
      </c>
      <c r="F40" s="30"/>
      <c r="G40" s="29">
        <v>12</v>
      </c>
      <c r="H40" s="30">
        <v>11</v>
      </c>
      <c r="I40" s="29">
        <v>12</v>
      </c>
      <c r="J40" s="30">
        <v>6</v>
      </c>
      <c r="K40" s="29">
        <f t="shared" ref="K40:K42" si="7">F40*N40</f>
        <v>0</v>
      </c>
      <c r="L40" s="30"/>
      <c r="N40">
        <f t="shared" ref="N40:N42" si="8">G40*$G$5+H40*$H$5+I40*$I$5+J40*$J$5</f>
        <v>6</v>
      </c>
    </row>
    <row r="41" spans="1:14" ht="36.6" hidden="1" thickBot="1" x14ac:dyDescent="0.35">
      <c r="A41" s="5" t="s">
        <v>106</v>
      </c>
      <c r="B41" s="6" t="s">
        <v>107</v>
      </c>
      <c r="C41" s="15" t="s">
        <v>113</v>
      </c>
      <c r="D41" s="14" t="s">
        <v>112</v>
      </c>
      <c r="E41" s="7" t="s">
        <v>135</v>
      </c>
      <c r="F41" s="20"/>
      <c r="G41" s="19">
        <v>3</v>
      </c>
      <c r="H41" s="20">
        <v>4</v>
      </c>
      <c r="I41" s="19">
        <v>3</v>
      </c>
      <c r="J41" s="20">
        <v>2</v>
      </c>
      <c r="K41" s="29">
        <f t="shared" si="7"/>
        <v>0</v>
      </c>
      <c r="L41" s="20"/>
      <c r="N41">
        <f t="shared" si="8"/>
        <v>2</v>
      </c>
    </row>
    <row r="42" spans="1:14" ht="48.6" hidden="1" thickBot="1" x14ac:dyDescent="0.35">
      <c r="A42" s="5" t="s">
        <v>108</v>
      </c>
      <c r="B42" s="6" t="s">
        <v>111</v>
      </c>
      <c r="C42" s="15" t="s">
        <v>110</v>
      </c>
      <c r="D42" s="14" t="s">
        <v>109</v>
      </c>
      <c r="E42" s="7" t="s">
        <v>135</v>
      </c>
      <c r="F42" s="20"/>
      <c r="G42" s="19">
        <v>8</v>
      </c>
      <c r="H42" s="20">
        <v>8</v>
      </c>
      <c r="I42" s="19">
        <v>8</v>
      </c>
      <c r="J42" s="20">
        <v>4</v>
      </c>
      <c r="K42" s="29">
        <f t="shared" si="7"/>
        <v>0</v>
      </c>
      <c r="L42" s="20"/>
      <c r="N42">
        <f t="shared" si="8"/>
        <v>4</v>
      </c>
    </row>
    <row r="43" spans="1:14" ht="16.2" hidden="1" thickBot="1" x14ac:dyDescent="0.35">
      <c r="A43" s="86" t="s">
        <v>52</v>
      </c>
      <c r="B43" s="87"/>
      <c r="C43" s="87"/>
      <c r="D43" s="87"/>
      <c r="E43" s="87"/>
      <c r="F43" s="88"/>
      <c r="G43" s="28">
        <v>23</v>
      </c>
      <c r="H43" s="28">
        <v>23</v>
      </c>
      <c r="I43" s="28">
        <v>23</v>
      </c>
      <c r="J43" s="28">
        <v>12</v>
      </c>
      <c r="K43" s="28">
        <f>SUM(K40:K42)</f>
        <v>0</v>
      </c>
      <c r="L43" s="33"/>
    </row>
    <row r="44" spans="1:14" ht="16.2" hidden="1" thickBot="1" x14ac:dyDescent="0.35">
      <c r="A44" s="79" t="s">
        <v>53</v>
      </c>
      <c r="B44" s="80"/>
      <c r="C44" s="80"/>
      <c r="D44" s="80"/>
      <c r="E44" s="80"/>
      <c r="F44" s="81"/>
      <c r="G44" s="54">
        <v>100</v>
      </c>
      <c r="H44" s="54">
        <v>100</v>
      </c>
      <c r="I44" s="54">
        <v>100</v>
      </c>
      <c r="J44" s="54">
        <v>100</v>
      </c>
      <c r="K44" s="54">
        <f>K43+K37</f>
        <v>257</v>
      </c>
      <c r="L44" s="58"/>
    </row>
    <row r="45" spans="1:14" s="61" customFormat="1" ht="16.2" hidden="1" thickBot="1" x14ac:dyDescent="0.35">
      <c r="A45" s="60"/>
      <c r="B45" s="60"/>
      <c r="C45" s="60"/>
      <c r="D45" s="60"/>
      <c r="E45" s="60"/>
      <c r="F45" s="52"/>
      <c r="G45" s="51"/>
      <c r="H45" s="51"/>
      <c r="I45" s="51"/>
      <c r="J45" s="51"/>
      <c r="K45" s="51"/>
      <c r="L45" s="52"/>
    </row>
    <row r="46" spans="1:14" ht="16.2" hidden="1" thickBot="1" x14ac:dyDescent="0.35">
      <c r="A46" s="82" t="s">
        <v>54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5"/>
    </row>
    <row r="47" spans="1:14" hidden="1" x14ac:dyDescent="0.3">
      <c r="A47" s="1" t="s">
        <v>0</v>
      </c>
      <c r="B47" s="73">
        <v>5</v>
      </c>
      <c r="C47" s="73">
        <v>3</v>
      </c>
      <c r="D47" s="73">
        <v>1</v>
      </c>
      <c r="E47" s="73">
        <v>0</v>
      </c>
      <c r="F47" s="73" t="s">
        <v>2</v>
      </c>
      <c r="G47" s="75" t="s">
        <v>3</v>
      </c>
      <c r="H47" s="75" t="s">
        <v>4</v>
      </c>
      <c r="I47" s="75" t="s">
        <v>5</v>
      </c>
      <c r="J47" s="75" t="s">
        <v>6</v>
      </c>
      <c r="K47" s="73" t="s">
        <v>7</v>
      </c>
      <c r="L47" s="77" t="s">
        <v>8</v>
      </c>
    </row>
    <row r="48" spans="1:14" ht="15" hidden="1" thickBot="1" x14ac:dyDescent="0.35">
      <c r="A48" s="2" t="s">
        <v>1</v>
      </c>
      <c r="B48" s="74"/>
      <c r="C48" s="74"/>
      <c r="D48" s="74"/>
      <c r="E48" s="74"/>
      <c r="F48" s="74"/>
      <c r="G48" s="76"/>
      <c r="H48" s="76"/>
      <c r="I48" s="76"/>
      <c r="J48" s="76"/>
      <c r="K48" s="74"/>
      <c r="L48" s="78"/>
    </row>
    <row r="49" spans="1:14" ht="36.6" hidden="1" thickBot="1" x14ac:dyDescent="0.35">
      <c r="A49" s="12" t="s">
        <v>55</v>
      </c>
      <c r="B49" s="13" t="s">
        <v>56</v>
      </c>
      <c r="C49" s="16" t="s">
        <v>57</v>
      </c>
      <c r="D49" s="13" t="s">
        <v>58</v>
      </c>
      <c r="E49" s="16" t="s">
        <v>42</v>
      </c>
      <c r="F49" s="25"/>
      <c r="G49" s="35">
        <v>23</v>
      </c>
      <c r="H49" s="36"/>
      <c r="I49" s="37"/>
      <c r="J49" s="36"/>
      <c r="K49" s="35">
        <f t="shared" ref="K49" si="9">F49*N49</f>
        <v>0</v>
      </c>
      <c r="L49" s="38"/>
      <c r="N49">
        <f>G49*$G$5</f>
        <v>0</v>
      </c>
    </row>
    <row r="50" spans="1:14" ht="16.2" hidden="1" thickBot="1" x14ac:dyDescent="0.35">
      <c r="A50" s="79" t="s">
        <v>59</v>
      </c>
      <c r="B50" s="80"/>
      <c r="C50" s="80"/>
      <c r="D50" s="80"/>
      <c r="E50" s="80"/>
      <c r="F50" s="81"/>
      <c r="G50" s="28">
        <v>23</v>
      </c>
      <c r="H50" s="39"/>
      <c r="I50" s="39"/>
      <c r="J50" s="39"/>
      <c r="K50" s="28">
        <f>K49</f>
        <v>0</v>
      </c>
      <c r="L50" s="33"/>
    </row>
    <row r="51" spans="1:14" ht="16.2" hidden="1" thickBot="1" x14ac:dyDescent="0.35">
      <c r="A51" s="79" t="s">
        <v>60</v>
      </c>
      <c r="B51" s="80"/>
      <c r="C51" s="80"/>
      <c r="D51" s="80"/>
      <c r="E51" s="80"/>
      <c r="F51" s="81"/>
      <c r="G51" s="28">
        <v>100</v>
      </c>
      <c r="H51" s="28"/>
      <c r="I51" s="28"/>
      <c r="J51" s="28"/>
      <c r="K51" s="28">
        <f>K50+K44</f>
        <v>257</v>
      </c>
      <c r="L51" s="57"/>
    </row>
    <row r="52" spans="1:14" ht="32.25" hidden="1" customHeight="1" thickBot="1" x14ac:dyDescent="0.35">
      <c r="A52" s="49"/>
      <c r="B52" s="50"/>
      <c r="C52" s="50"/>
      <c r="D52" s="50"/>
      <c r="E52" s="50"/>
      <c r="F52" s="47"/>
      <c r="G52" s="51"/>
      <c r="H52" s="51"/>
      <c r="I52" s="51"/>
      <c r="J52" s="51"/>
      <c r="K52" s="51"/>
      <c r="L52" s="52"/>
    </row>
    <row r="53" spans="1:14" ht="16.5" hidden="1" customHeight="1" thickBot="1" x14ac:dyDescent="0.35">
      <c r="A53" s="82" t="s">
        <v>61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4"/>
    </row>
    <row r="54" spans="1:14" ht="36.6" hidden="1" thickBot="1" x14ac:dyDescent="0.35">
      <c r="A54" s="5" t="s">
        <v>62</v>
      </c>
      <c r="B54" s="6" t="s">
        <v>98</v>
      </c>
      <c r="C54" s="7" t="s">
        <v>63</v>
      </c>
      <c r="D54" s="6" t="s">
        <v>58</v>
      </c>
      <c r="E54" s="7" t="s">
        <v>42</v>
      </c>
      <c r="F54" s="20"/>
      <c r="G54" s="29">
        <v>12</v>
      </c>
      <c r="H54" s="32"/>
      <c r="I54" s="31"/>
      <c r="J54" s="32"/>
      <c r="K54" s="29">
        <f t="shared" ref="K54:K60" si="10">F54*N54</f>
        <v>0</v>
      </c>
      <c r="L54" s="30"/>
      <c r="N54">
        <f t="shared" ref="N54:N60" si="11">G54*$G$5</f>
        <v>0</v>
      </c>
    </row>
    <row r="55" spans="1:14" ht="36.6" hidden="1" thickBot="1" x14ac:dyDescent="0.35">
      <c r="A55" s="5" t="s">
        <v>64</v>
      </c>
      <c r="B55" s="6" t="s">
        <v>65</v>
      </c>
      <c r="C55" s="7" t="s">
        <v>63</v>
      </c>
      <c r="D55" s="6" t="s">
        <v>58</v>
      </c>
      <c r="E55" s="7" t="s">
        <v>42</v>
      </c>
      <c r="F55" s="20"/>
      <c r="G55" s="29">
        <v>8</v>
      </c>
      <c r="H55" s="32"/>
      <c r="I55" s="31"/>
      <c r="J55" s="32"/>
      <c r="K55" s="29">
        <f t="shared" si="10"/>
        <v>0</v>
      </c>
      <c r="L55" s="30"/>
      <c r="N55">
        <f t="shared" si="11"/>
        <v>0</v>
      </c>
    </row>
    <row r="56" spans="1:14" ht="36.6" hidden="1" thickBot="1" x14ac:dyDescent="0.35">
      <c r="A56" s="5" t="s">
        <v>106</v>
      </c>
      <c r="B56" s="6" t="s">
        <v>107</v>
      </c>
      <c r="C56" s="15" t="s">
        <v>113</v>
      </c>
      <c r="D56" s="14" t="s">
        <v>112</v>
      </c>
      <c r="E56" s="7" t="s">
        <v>135</v>
      </c>
      <c r="F56" s="20"/>
      <c r="G56" s="19">
        <v>4</v>
      </c>
      <c r="H56" s="32"/>
      <c r="I56" s="31"/>
      <c r="J56" s="32"/>
      <c r="K56" s="19">
        <v>0</v>
      </c>
      <c r="L56" s="20"/>
      <c r="N56">
        <f t="shared" si="11"/>
        <v>0</v>
      </c>
    </row>
    <row r="57" spans="1:14" ht="48.6" hidden="1" thickBot="1" x14ac:dyDescent="0.35">
      <c r="A57" s="5" t="s">
        <v>108</v>
      </c>
      <c r="B57" s="6" t="s">
        <v>111</v>
      </c>
      <c r="C57" s="15" t="s">
        <v>110</v>
      </c>
      <c r="D57" s="14" t="s">
        <v>109</v>
      </c>
      <c r="E57" s="7" t="s">
        <v>135</v>
      </c>
      <c r="F57" s="20"/>
      <c r="G57" s="19">
        <v>4</v>
      </c>
      <c r="H57" s="32"/>
      <c r="I57" s="31"/>
      <c r="J57" s="32"/>
      <c r="K57" s="19">
        <v>0</v>
      </c>
      <c r="L57" s="20"/>
      <c r="N57">
        <f t="shared" si="11"/>
        <v>0</v>
      </c>
    </row>
    <row r="58" spans="1:14" ht="72.599999999999994" hidden="1" thickBot="1" x14ac:dyDescent="0.35">
      <c r="A58" s="5" t="s">
        <v>40</v>
      </c>
      <c r="B58" s="6" t="s">
        <v>95</v>
      </c>
      <c r="C58" s="15" t="s">
        <v>131</v>
      </c>
      <c r="D58" s="13" t="s">
        <v>130</v>
      </c>
      <c r="E58" s="7" t="s">
        <v>129</v>
      </c>
      <c r="F58" s="20"/>
      <c r="G58" s="29">
        <v>6</v>
      </c>
      <c r="H58" s="32"/>
      <c r="I58" s="31"/>
      <c r="J58" s="32"/>
      <c r="K58" s="29">
        <f t="shared" si="10"/>
        <v>0</v>
      </c>
      <c r="L58" s="30"/>
      <c r="N58">
        <f t="shared" si="11"/>
        <v>0</v>
      </c>
    </row>
    <row r="59" spans="1:14" ht="72.599999999999994" hidden="1" thickBot="1" x14ac:dyDescent="0.35">
      <c r="A59" s="5" t="s">
        <v>11</v>
      </c>
      <c r="B59" s="6" t="s">
        <v>83</v>
      </c>
      <c r="C59" s="7" t="s">
        <v>115</v>
      </c>
      <c r="D59" s="6" t="s">
        <v>138</v>
      </c>
      <c r="E59" s="7" t="s">
        <v>137</v>
      </c>
      <c r="F59" s="20"/>
      <c r="G59" s="29">
        <v>4</v>
      </c>
      <c r="H59" s="32"/>
      <c r="I59" s="31"/>
      <c r="J59" s="32"/>
      <c r="K59" s="29">
        <f t="shared" si="10"/>
        <v>0</v>
      </c>
      <c r="L59" s="30"/>
      <c r="N59">
        <f t="shared" si="11"/>
        <v>0</v>
      </c>
    </row>
    <row r="60" spans="1:14" ht="48.6" hidden="1" thickBot="1" x14ac:dyDescent="0.35">
      <c r="A60" s="3" t="s">
        <v>66</v>
      </c>
      <c r="B60" s="6" t="s">
        <v>84</v>
      </c>
      <c r="C60" s="7" t="s">
        <v>116</v>
      </c>
      <c r="D60" s="6" t="s">
        <v>13</v>
      </c>
      <c r="E60" s="7" t="s">
        <v>137</v>
      </c>
      <c r="F60" s="20"/>
      <c r="G60" s="29">
        <v>4</v>
      </c>
      <c r="H60" s="32"/>
      <c r="I60" s="31"/>
      <c r="J60" s="32"/>
      <c r="K60" s="29">
        <f t="shared" si="10"/>
        <v>0</v>
      </c>
      <c r="L60" s="30"/>
      <c r="N60">
        <f t="shared" si="11"/>
        <v>0</v>
      </c>
    </row>
    <row r="61" spans="1:14" ht="16.2" hidden="1" thickBot="1" x14ac:dyDescent="0.35">
      <c r="A61" s="79" t="s">
        <v>67</v>
      </c>
      <c r="B61" s="80"/>
      <c r="C61" s="80"/>
      <c r="D61" s="80"/>
      <c r="E61" s="80"/>
      <c r="F61" s="81"/>
      <c r="G61" s="28">
        <v>42</v>
      </c>
      <c r="H61" s="39"/>
      <c r="I61" s="39"/>
      <c r="J61" s="39"/>
      <c r="K61" s="28">
        <f>SUM(K54:K60)</f>
        <v>0</v>
      </c>
      <c r="L61" s="33"/>
    </row>
    <row r="62" spans="1:14" ht="16.2" hidden="1" thickBot="1" x14ac:dyDescent="0.35">
      <c r="A62" s="79" t="s">
        <v>68</v>
      </c>
      <c r="B62" s="80"/>
      <c r="C62" s="80"/>
      <c r="D62" s="80"/>
      <c r="E62" s="80"/>
      <c r="F62" s="81"/>
      <c r="G62" s="54">
        <v>100</v>
      </c>
      <c r="H62" s="54"/>
      <c r="I62" s="54"/>
      <c r="J62" s="54"/>
      <c r="K62" s="54">
        <f>K61+K51</f>
        <v>257</v>
      </c>
      <c r="L62" s="57"/>
    </row>
    <row r="63" spans="1:14" s="61" customFormat="1" ht="16.2" hidden="1" thickBot="1" x14ac:dyDescent="0.35">
      <c r="A63" s="60"/>
      <c r="B63" s="60"/>
      <c r="C63" s="60"/>
      <c r="D63" s="60"/>
      <c r="E63" s="60"/>
      <c r="F63" s="52"/>
      <c r="G63" s="51"/>
      <c r="H63" s="51"/>
      <c r="I63" s="51"/>
      <c r="J63" s="51"/>
      <c r="K63" s="51"/>
      <c r="L63" s="52"/>
    </row>
    <row r="64" spans="1:14" ht="16.5" hidden="1" customHeight="1" thickBot="1" x14ac:dyDescent="0.35">
      <c r="A64" s="82" t="s">
        <v>69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5"/>
    </row>
    <row r="65" spans="1:14" hidden="1" x14ac:dyDescent="0.3">
      <c r="A65" s="1" t="s">
        <v>0</v>
      </c>
      <c r="B65" s="73">
        <v>5</v>
      </c>
      <c r="C65" s="73">
        <v>3</v>
      </c>
      <c r="D65" s="73">
        <v>1</v>
      </c>
      <c r="E65" s="73">
        <v>0</v>
      </c>
      <c r="F65" s="73" t="s">
        <v>2</v>
      </c>
      <c r="G65" s="75" t="s">
        <v>3</v>
      </c>
      <c r="H65" s="75" t="s">
        <v>4</v>
      </c>
      <c r="I65" s="75" t="s">
        <v>5</v>
      </c>
      <c r="J65" s="75" t="s">
        <v>6</v>
      </c>
      <c r="K65" s="73" t="s">
        <v>7</v>
      </c>
      <c r="L65" s="77" t="s">
        <v>8</v>
      </c>
    </row>
    <row r="66" spans="1:14" ht="15" hidden="1" thickBot="1" x14ac:dyDescent="0.35">
      <c r="A66" s="2" t="s">
        <v>1</v>
      </c>
      <c r="B66" s="74"/>
      <c r="C66" s="74"/>
      <c r="D66" s="74"/>
      <c r="E66" s="74"/>
      <c r="F66" s="74"/>
      <c r="G66" s="76"/>
      <c r="H66" s="76"/>
      <c r="I66" s="76"/>
      <c r="J66" s="76"/>
      <c r="K66" s="74"/>
      <c r="L66" s="78"/>
    </row>
    <row r="67" spans="1:14" ht="43.8" hidden="1" thickBot="1" x14ac:dyDescent="0.35">
      <c r="A67" s="5" t="s">
        <v>70</v>
      </c>
      <c r="B67" s="6" t="s">
        <v>71</v>
      </c>
      <c r="C67" s="7" t="s">
        <v>72</v>
      </c>
      <c r="D67" s="6" t="s">
        <v>139</v>
      </c>
      <c r="E67" s="7" t="s">
        <v>42</v>
      </c>
      <c r="F67" s="30"/>
      <c r="G67" s="29">
        <v>15</v>
      </c>
      <c r="H67" s="40"/>
      <c r="I67" s="31"/>
      <c r="J67" s="30">
        <v>0</v>
      </c>
      <c r="K67" s="29">
        <f t="shared" ref="K67:K72" si="12">F67*N67</f>
        <v>0</v>
      </c>
      <c r="L67" s="30"/>
      <c r="N67">
        <f>G67*$G$5+J67*$J$5</f>
        <v>0</v>
      </c>
    </row>
    <row r="68" spans="1:14" ht="75" hidden="1" customHeight="1" thickBot="1" x14ac:dyDescent="0.35">
      <c r="A68" s="55" t="s">
        <v>99</v>
      </c>
      <c r="B68" s="6" t="s">
        <v>100</v>
      </c>
      <c r="C68" s="15" t="s">
        <v>63</v>
      </c>
      <c r="D68" s="6" t="s">
        <v>139</v>
      </c>
      <c r="E68" s="7" t="s">
        <v>42</v>
      </c>
      <c r="F68" s="30"/>
      <c r="G68" s="29">
        <v>12</v>
      </c>
      <c r="H68" s="40"/>
      <c r="I68" s="31"/>
      <c r="J68" s="30">
        <v>0</v>
      </c>
      <c r="K68" s="29">
        <f t="shared" si="12"/>
        <v>0</v>
      </c>
      <c r="L68" s="30"/>
      <c r="N68">
        <f>G68*$G$5+J68*$J$5</f>
        <v>0</v>
      </c>
    </row>
    <row r="69" spans="1:14" ht="48.6" hidden="1" thickBot="1" x14ac:dyDescent="0.35">
      <c r="A69" s="5" t="s">
        <v>73</v>
      </c>
      <c r="B69" s="6" t="s">
        <v>74</v>
      </c>
      <c r="C69" s="15" t="s">
        <v>75</v>
      </c>
      <c r="D69" s="6" t="s">
        <v>76</v>
      </c>
      <c r="E69" s="7" t="s">
        <v>42</v>
      </c>
      <c r="F69" s="44"/>
      <c r="G69" s="41">
        <v>2</v>
      </c>
      <c r="H69" s="42"/>
      <c r="I69" s="43"/>
      <c r="J69" s="44">
        <v>7</v>
      </c>
      <c r="K69" s="41">
        <f t="shared" si="12"/>
        <v>0</v>
      </c>
      <c r="L69" s="44"/>
      <c r="N69">
        <f t="shared" ref="N69:N72" si="13">G69*$G$5+J69*$J$5</f>
        <v>7</v>
      </c>
    </row>
    <row r="70" spans="1:14" ht="48.6" hidden="1" thickBot="1" x14ac:dyDescent="0.35">
      <c r="A70" s="5" t="s">
        <v>77</v>
      </c>
      <c r="B70" s="6" t="s">
        <v>78</v>
      </c>
      <c r="C70" s="7" t="s">
        <v>79</v>
      </c>
      <c r="D70" s="6" t="s">
        <v>139</v>
      </c>
      <c r="E70" s="7" t="s">
        <v>42</v>
      </c>
      <c r="F70" s="44"/>
      <c r="G70" s="41">
        <v>2</v>
      </c>
      <c r="H70" s="42"/>
      <c r="I70" s="43"/>
      <c r="J70" s="44">
        <v>8</v>
      </c>
      <c r="K70" s="41">
        <f t="shared" si="12"/>
        <v>0</v>
      </c>
      <c r="L70" s="44"/>
      <c r="N70">
        <f t="shared" si="13"/>
        <v>8</v>
      </c>
    </row>
    <row r="71" spans="1:14" ht="48.6" hidden="1" thickBot="1" x14ac:dyDescent="0.35">
      <c r="A71" s="5" t="s">
        <v>66</v>
      </c>
      <c r="B71" s="6" t="s">
        <v>84</v>
      </c>
      <c r="C71" s="7" t="s">
        <v>116</v>
      </c>
      <c r="D71" s="6" t="s">
        <v>13</v>
      </c>
      <c r="E71" s="7" t="s">
        <v>137</v>
      </c>
      <c r="F71" s="44"/>
      <c r="G71" s="41">
        <v>2</v>
      </c>
      <c r="H71" s="42"/>
      <c r="I71" s="43"/>
      <c r="J71" s="44">
        <v>10</v>
      </c>
      <c r="K71" s="41">
        <f t="shared" si="12"/>
        <v>0</v>
      </c>
      <c r="L71" s="44"/>
      <c r="N71">
        <f t="shared" si="13"/>
        <v>10</v>
      </c>
    </row>
    <row r="72" spans="1:14" ht="72.599999999999994" hidden="1" thickBot="1" x14ac:dyDescent="0.35">
      <c r="A72" s="5" t="s">
        <v>11</v>
      </c>
      <c r="B72" s="6" t="s">
        <v>83</v>
      </c>
      <c r="C72" s="7" t="s">
        <v>115</v>
      </c>
      <c r="D72" s="6" t="s">
        <v>143</v>
      </c>
      <c r="E72" s="7" t="s">
        <v>137</v>
      </c>
      <c r="F72" s="44"/>
      <c r="G72" s="41">
        <v>9</v>
      </c>
      <c r="H72" s="42"/>
      <c r="I72" s="43"/>
      <c r="J72" s="44">
        <v>0</v>
      </c>
      <c r="K72" s="41">
        <f t="shared" si="12"/>
        <v>0</v>
      </c>
      <c r="L72" s="44"/>
      <c r="N72">
        <f t="shared" si="13"/>
        <v>0</v>
      </c>
    </row>
    <row r="73" spans="1:14" ht="16.2" hidden="1" thickBot="1" x14ac:dyDescent="0.35">
      <c r="A73" s="79" t="s">
        <v>80</v>
      </c>
      <c r="B73" s="80"/>
      <c r="C73" s="80"/>
      <c r="D73" s="80"/>
      <c r="E73" s="80"/>
      <c r="F73" s="81"/>
      <c r="G73" s="28">
        <v>42</v>
      </c>
      <c r="H73" s="39"/>
      <c r="I73" s="39"/>
      <c r="J73" s="28">
        <v>25</v>
      </c>
      <c r="K73" s="28">
        <f>SUM(K67:K72)</f>
        <v>0</v>
      </c>
      <c r="L73" s="45"/>
    </row>
    <row r="74" spans="1:14" ht="16.2" hidden="1" thickBot="1" x14ac:dyDescent="0.35">
      <c r="A74" s="79" t="s">
        <v>81</v>
      </c>
      <c r="B74" s="80"/>
      <c r="C74" s="80"/>
      <c r="D74" s="80"/>
      <c r="E74" s="80"/>
      <c r="F74" s="81"/>
      <c r="G74" s="28">
        <v>100</v>
      </c>
      <c r="H74" s="39"/>
      <c r="I74" s="39"/>
      <c r="J74" s="28">
        <v>100</v>
      </c>
      <c r="K74" s="28">
        <f>K73+K62</f>
        <v>257</v>
      </c>
      <c r="L74" s="45"/>
    </row>
  </sheetData>
  <mergeCells count="54">
    <mergeCell ref="J65:J66"/>
    <mergeCell ref="K65:K66"/>
    <mergeCell ref="L65:L66"/>
    <mergeCell ref="K47:K48"/>
    <mergeCell ref="L47:L48"/>
    <mergeCell ref="B65:B66"/>
    <mergeCell ref="C65:C66"/>
    <mergeCell ref="D65:D66"/>
    <mergeCell ref="E65:E66"/>
    <mergeCell ref="F65:F66"/>
    <mergeCell ref="A46:L46"/>
    <mergeCell ref="A20:F20"/>
    <mergeCell ref="A21:F21"/>
    <mergeCell ref="A23:L23"/>
    <mergeCell ref="G65:G66"/>
    <mergeCell ref="H65:H66"/>
    <mergeCell ref="I65:I6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A28:F28"/>
    <mergeCell ref="A29:F29"/>
    <mergeCell ref="A31:L31"/>
    <mergeCell ref="A73:F73"/>
    <mergeCell ref="A74:F74"/>
    <mergeCell ref="A50:F50"/>
    <mergeCell ref="A51:F51"/>
    <mergeCell ref="A53:L53"/>
    <mergeCell ref="A61:F61"/>
    <mergeCell ref="A62:F62"/>
    <mergeCell ref="A64:L64"/>
    <mergeCell ref="A36:F36"/>
    <mergeCell ref="A37:F37"/>
    <mergeCell ref="A39:L39"/>
    <mergeCell ref="A43:F43"/>
    <mergeCell ref="A44:F44"/>
    <mergeCell ref="A2:L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43307086614173229" right="0.43307086614173229" top="0.39370078740157483" bottom="0.39370078740157483" header="0" footer="0"/>
  <pageSetup paperSize="9" scale="60" orientation="landscape" r:id="rId1"/>
  <rowBreaks count="2" manualBreakCount="2">
    <brk id="45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Hylte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Sven-Anders</dc:creator>
  <cp:lastModifiedBy>Elinor Forsberg</cp:lastModifiedBy>
  <cp:lastPrinted>2017-05-16T06:45:11Z</cp:lastPrinted>
  <dcterms:created xsi:type="dcterms:W3CDTF">2016-01-20T12:30:06Z</dcterms:created>
  <dcterms:modified xsi:type="dcterms:W3CDTF">2018-06-04T10:53:54Z</dcterms:modified>
</cp:coreProperties>
</file>